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<sst xmlns="http://schemas.openxmlformats.org/spreadsheetml/2006/main" count="72" uniqueCount="44">
  <si>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feet</t>
  </si>
  <si>
    <t>inch</t>
  </si>
  <si>
    <t>cm</t>
  </si>
  <si>
    <t>バット(cm)</t>
  </si>
  <si>
    <t>トップ(cm)</t>
  </si>
  <si>
    <t>印籠継</t>
  </si>
  <si>
    <t>並継</t>
  </si>
  <si>
    <t>ブランク長</t>
  </si>
  <si>
    <t>cm</t>
  </si>
  <si>
    <t>inch</t>
  </si>
  <si>
    <t>feet</t>
  </si>
  <si>
    <t>２ピース</t>
  </si>
  <si>
    <t>３ピース</t>
  </si>
  <si>
    <t>４ピース</t>
  </si>
  <si>
    <t>６ピース</t>
  </si>
  <si>
    <t>５ピース</t>
  </si>
  <si>
    <t>ロッド全長</t>
  </si>
  <si>
    <t>２ピース</t>
  </si>
  <si>
    <t>３ピース</t>
  </si>
  <si>
    <t>４ピース</t>
  </si>
  <si>
    <t>５ピース</t>
  </si>
  <si>
    <t>６ピース</t>
  </si>
  <si>
    <t>全長</t>
  </si>
  <si>
    <t>ロッド全長と仕舞寸法</t>
  </si>
  <si>
    <t>ロッド全長をfeet+inch、cmのどちらかで入力。</t>
  </si>
  <si>
    <t>両方入力した場合はfeet+inchが優先される</t>
  </si>
  <si>
    <t>口栓長(P)</t>
  </si>
  <si>
    <t>ブランク長計算支援ツール</t>
  </si>
  <si>
    <t>上表はトップガイドおよびリールシート取り付けによる寸法増加を考慮していない</t>
  </si>
  <si>
    <t>各ピースの長さを正確に合わせたいときは、増加分を実測して、バット及びトップのブランク寸法補正が必要</t>
  </si>
  <si>
    <t>印籠継、並継の玉口に入る継ぎ手の長さを入力</t>
  </si>
  <si>
    <t>水色枠内の白抜き部分にデータ入力すると計算します</t>
  </si>
  <si>
    <t>玉口に入らない口栓のつまみの長さを入力</t>
  </si>
  <si>
    <t>継手長（トップ）</t>
  </si>
  <si>
    <t>継手長（２番）</t>
  </si>
  <si>
    <t>継手長（３番）</t>
  </si>
  <si>
    <t>継手長（４番）</t>
  </si>
  <si>
    <t>継手長（５番）</t>
  </si>
  <si>
    <t>2番(cm)</t>
  </si>
  <si>
    <t>3番(cm)</t>
  </si>
  <si>
    <t>4番(cm)</t>
  </si>
  <si>
    <t>5番(cm)</t>
  </si>
  <si>
    <t>各ロッドピースの仕舞い寸法を同じにするための</t>
  </si>
  <si>
    <t>Ver1.00　ｂｙ　遊石　2006/3/12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</si>
</sst>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color indexed="4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177" fontId="0" fillId="0" borderId="1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6" fontId="0" fillId="0" borderId="14" xfId="0" applyNumberFormat="1" applyBorder="1" applyAlignment="1">
      <alignment/>
    </xf>
    <xf numFmtId="0" fontId="0" fillId="0" borderId="16" xfId="0" applyFill="1" applyBorder="1" applyAlignment="1">
      <alignment/>
    </xf>
    <xf numFmtId="176" fontId="0" fillId="0" borderId="17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9" xfId="0" applyBorder="1" applyAlignment="1">
      <alignment horizontal="center"/>
    </xf>
    <xf numFmtId="176" fontId="0" fillId="0" borderId="0" xfId="0" applyNumberFormat="1" applyBorder="1" applyAlignment="1">
      <alignment/>
    </xf>
    <xf numFmtId="177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2" borderId="0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3" borderId="14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27" xfId="0" applyFill="1" applyBorder="1" applyAlignment="1">
      <alignment/>
    </xf>
    <xf numFmtId="176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/>
    </xf>
    <xf numFmtId="176" fontId="0" fillId="0" borderId="29" xfId="0" applyNumberFormat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177" fontId="0" fillId="0" borderId="20" xfId="0" applyNumberFormat="1" applyFill="1" applyBorder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3</xdr:row>
      <xdr:rowOff>95250</xdr:rowOff>
    </xdr:from>
    <xdr:to>
      <xdr:col>6</xdr:col>
      <xdr:colOff>666750</xdr:colOff>
      <xdr:row>12</xdr:row>
      <xdr:rowOff>57150</xdr:rowOff>
    </xdr:to>
    <xdr:grpSp>
      <xdr:nvGrpSpPr>
        <xdr:cNvPr id="1" name="Group 88"/>
        <xdr:cNvGrpSpPr>
          <a:grpSpLocks/>
        </xdr:cNvGrpSpPr>
      </xdr:nvGrpSpPr>
      <xdr:grpSpPr>
        <a:xfrm>
          <a:off x="419100" y="762000"/>
          <a:ext cx="4467225" cy="1504950"/>
          <a:chOff x="44" y="80"/>
          <a:chExt cx="469" cy="158"/>
        </a:xfrm>
        <a:solidFill>
          <a:srgbClr val="FFFFFF"/>
        </a:solidFill>
      </xdr:grpSpPr>
      <xdr:sp>
        <xdr:nvSpPr>
          <xdr:cNvPr id="2" name="Rectangle 58"/>
          <xdr:cNvSpPr>
            <a:spLocks/>
          </xdr:cNvSpPr>
        </xdr:nvSpPr>
        <xdr:spPr>
          <a:xfrm>
            <a:off x="431" y="116"/>
            <a:ext cx="45" cy="11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Rectangle 57"/>
          <xdr:cNvSpPr>
            <a:spLocks/>
          </xdr:cNvSpPr>
        </xdr:nvSpPr>
        <xdr:spPr>
          <a:xfrm>
            <a:off x="432" y="140"/>
            <a:ext cx="45" cy="10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Rectangle 56"/>
          <xdr:cNvSpPr>
            <a:spLocks/>
          </xdr:cNvSpPr>
        </xdr:nvSpPr>
        <xdr:spPr>
          <a:xfrm>
            <a:off x="427" y="166"/>
            <a:ext cx="45" cy="7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0"/>
          <xdr:cNvSpPr>
            <a:spLocks/>
          </xdr:cNvSpPr>
        </xdr:nvSpPr>
        <xdr:spPr>
          <a:xfrm>
            <a:off x="136" y="164"/>
            <a:ext cx="318" cy="12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1"/>
          <xdr:cNvSpPr>
            <a:spLocks/>
          </xdr:cNvSpPr>
        </xdr:nvSpPr>
        <xdr:spPr>
          <a:xfrm rot="16200000" flipH="1">
            <a:off x="126" y="189"/>
            <a:ext cx="357" cy="11"/>
          </a:xfrm>
          <a:prstGeom prst="trapezoid">
            <a:avLst>
              <a:gd name="adj" fmla="val -4546"/>
            </a:avLst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12"/>
          <xdr:cNvSpPr>
            <a:spLocks/>
          </xdr:cNvSpPr>
        </xdr:nvSpPr>
        <xdr:spPr>
          <a:xfrm>
            <a:off x="84" y="114"/>
            <a:ext cx="371" cy="15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Rectangle 13"/>
          <xdr:cNvSpPr>
            <a:spLocks/>
          </xdr:cNvSpPr>
        </xdr:nvSpPr>
        <xdr:spPr>
          <a:xfrm>
            <a:off x="459" y="114"/>
            <a:ext cx="28" cy="15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Rectangle 14"/>
          <xdr:cNvSpPr>
            <a:spLocks/>
          </xdr:cNvSpPr>
        </xdr:nvSpPr>
        <xdr:spPr>
          <a:xfrm>
            <a:off x="458" y="163"/>
            <a:ext cx="29" cy="13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Rectangle 15"/>
          <xdr:cNvSpPr>
            <a:spLocks/>
          </xdr:cNvSpPr>
        </xdr:nvSpPr>
        <xdr:spPr>
          <a:xfrm>
            <a:off x="83" y="165"/>
            <a:ext cx="53" cy="9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Rectangle 16"/>
          <xdr:cNvSpPr>
            <a:spLocks/>
          </xdr:cNvSpPr>
        </xdr:nvSpPr>
        <xdr:spPr>
          <a:xfrm>
            <a:off x="82" y="191"/>
            <a:ext cx="44" cy="7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8"/>
          <xdr:cNvSpPr>
            <a:spLocks/>
          </xdr:cNvSpPr>
        </xdr:nvSpPr>
        <xdr:spPr>
          <a:xfrm flipV="1">
            <a:off x="460" y="82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9"/>
          <xdr:cNvSpPr>
            <a:spLocks/>
          </xdr:cNvSpPr>
        </xdr:nvSpPr>
        <xdr:spPr>
          <a:xfrm flipV="1">
            <a:off x="489" y="82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0"/>
          <xdr:cNvSpPr>
            <a:spLocks/>
          </xdr:cNvSpPr>
        </xdr:nvSpPr>
        <xdr:spPr>
          <a:xfrm flipH="1">
            <a:off x="489" y="89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1"/>
          <xdr:cNvSpPr>
            <a:spLocks/>
          </xdr:cNvSpPr>
        </xdr:nvSpPr>
        <xdr:spPr>
          <a:xfrm>
            <a:off x="434" y="88"/>
            <a:ext cx="2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Box 22"/>
          <xdr:cNvSpPr txBox="1">
            <a:spLocks noChangeArrowheads="1"/>
          </xdr:cNvSpPr>
        </xdr:nvSpPr>
        <xdr:spPr>
          <a:xfrm>
            <a:off x="461" y="80"/>
            <a:ext cx="2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Ｐ</a:t>
            </a:r>
          </a:p>
        </xdr:txBody>
      </xdr:sp>
      <xdr:sp>
        <xdr:nvSpPr>
          <xdr:cNvPr id="17" name="TextBox 43"/>
          <xdr:cNvSpPr txBox="1">
            <a:spLocks noChangeArrowheads="1"/>
          </xdr:cNvSpPr>
        </xdr:nvSpPr>
        <xdr:spPr>
          <a:xfrm>
            <a:off x="210" y="81"/>
            <a:ext cx="103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印籠継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
印籠継</a:t>
            </a:r>
          </a:p>
        </xdr:txBody>
      </xdr:sp>
      <xdr:sp>
        <xdr:nvSpPr>
          <xdr:cNvPr id="18" name="Rectangle 50"/>
          <xdr:cNvSpPr>
            <a:spLocks/>
          </xdr:cNvSpPr>
        </xdr:nvSpPr>
        <xdr:spPr>
          <a:xfrm>
            <a:off x="155" y="138"/>
            <a:ext cx="299" cy="14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Rectangle 51"/>
          <xdr:cNvSpPr>
            <a:spLocks/>
          </xdr:cNvSpPr>
        </xdr:nvSpPr>
        <xdr:spPr>
          <a:xfrm>
            <a:off x="458" y="138"/>
            <a:ext cx="29" cy="14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Rectangle 52"/>
          <xdr:cNvSpPr>
            <a:spLocks/>
          </xdr:cNvSpPr>
        </xdr:nvSpPr>
        <xdr:spPr>
          <a:xfrm>
            <a:off x="82" y="140"/>
            <a:ext cx="73" cy="10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1" name="Group 67"/>
          <xdr:cNvGrpSpPr>
            <a:grpSpLocks/>
          </xdr:cNvGrpSpPr>
        </xdr:nvGrpSpPr>
        <xdr:grpSpPr>
          <a:xfrm>
            <a:off x="56" y="207"/>
            <a:ext cx="92" cy="31"/>
            <a:chOff x="55" y="194"/>
            <a:chExt cx="92" cy="31"/>
          </a:xfrm>
          <a:solidFill>
            <a:srgbClr val="FFFFFF"/>
          </a:solidFill>
        </xdr:grpSpPr>
        <xdr:sp>
          <xdr:nvSpPr>
            <xdr:cNvPr id="22" name="Line 62"/>
            <xdr:cNvSpPr>
              <a:spLocks/>
            </xdr:cNvSpPr>
          </xdr:nvSpPr>
          <xdr:spPr>
            <a:xfrm flipV="1">
              <a:off x="82" y="196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63"/>
            <xdr:cNvSpPr>
              <a:spLocks/>
            </xdr:cNvSpPr>
          </xdr:nvSpPr>
          <xdr:spPr>
            <a:xfrm flipV="1">
              <a:off x="123" y="197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64"/>
            <xdr:cNvSpPr>
              <a:spLocks/>
            </xdr:cNvSpPr>
          </xdr:nvSpPr>
          <xdr:spPr>
            <a:xfrm flipH="1">
              <a:off x="124" y="216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Line 65"/>
            <xdr:cNvSpPr>
              <a:spLocks/>
            </xdr:cNvSpPr>
          </xdr:nvSpPr>
          <xdr:spPr>
            <a:xfrm>
              <a:off x="55" y="215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TextBox 66"/>
            <xdr:cNvSpPr txBox="1">
              <a:spLocks noChangeArrowheads="1"/>
            </xdr:cNvSpPr>
          </xdr:nvSpPr>
          <xdr:spPr>
            <a:xfrm>
              <a:off x="85" y="194"/>
              <a:ext cx="33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ＭＳ Ｐゴシック"/>
                  <a:ea typeface="ＭＳ Ｐゴシック"/>
                  <a:cs typeface="ＭＳ Ｐゴシック"/>
                </a:rPr>
                <a:t>継手
長</a:t>
              </a:r>
            </a:p>
          </xdr:txBody>
        </xdr:sp>
      </xdr:grpSp>
      <xdr:sp>
        <xdr:nvSpPr>
          <xdr:cNvPr id="27" name="TextBox 69"/>
          <xdr:cNvSpPr txBox="1">
            <a:spLocks noChangeArrowheads="1"/>
          </xdr:cNvSpPr>
        </xdr:nvSpPr>
        <xdr:spPr>
          <a:xfrm>
            <a:off x="45" y="185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トップ</a:t>
            </a:r>
          </a:p>
        </xdr:txBody>
      </xdr:sp>
      <xdr:sp>
        <xdr:nvSpPr>
          <xdr:cNvPr id="28" name="TextBox 78"/>
          <xdr:cNvSpPr txBox="1">
            <a:spLocks noChangeArrowheads="1"/>
          </xdr:cNvSpPr>
        </xdr:nvSpPr>
        <xdr:spPr>
          <a:xfrm>
            <a:off x="48" y="160"/>
            <a:ext cx="3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２番</a:t>
            </a:r>
          </a:p>
        </xdr:txBody>
      </xdr:sp>
      <xdr:sp>
        <xdr:nvSpPr>
          <xdr:cNvPr id="29" name="TextBox 81"/>
          <xdr:cNvSpPr txBox="1">
            <a:spLocks noChangeArrowheads="1"/>
          </xdr:cNvSpPr>
        </xdr:nvSpPr>
        <xdr:spPr>
          <a:xfrm>
            <a:off x="48" y="137"/>
            <a:ext cx="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３番</a:t>
            </a:r>
          </a:p>
        </xdr:txBody>
      </xdr:sp>
      <xdr:sp>
        <xdr:nvSpPr>
          <xdr:cNvPr id="30" name="TextBox 86"/>
          <xdr:cNvSpPr txBox="1">
            <a:spLocks noChangeArrowheads="1"/>
          </xdr:cNvSpPr>
        </xdr:nvSpPr>
        <xdr:spPr>
          <a:xfrm>
            <a:off x="44" y="114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バット</a:t>
            </a:r>
          </a:p>
        </xdr:txBody>
      </xdr:sp>
    </xdr:grpSp>
    <xdr:clientData/>
  </xdr:twoCellAnchor>
  <xdr:twoCellAnchor>
    <xdr:from>
      <xdr:col>7</xdr:col>
      <xdr:colOff>371475</xdr:colOff>
      <xdr:row>3</xdr:row>
      <xdr:rowOff>66675</xdr:rowOff>
    </xdr:from>
    <xdr:to>
      <xdr:col>13</xdr:col>
      <xdr:colOff>123825</xdr:colOff>
      <xdr:row>12</xdr:row>
      <xdr:rowOff>47625</xdr:rowOff>
    </xdr:to>
    <xdr:grpSp>
      <xdr:nvGrpSpPr>
        <xdr:cNvPr id="31" name="Group 89"/>
        <xdr:cNvGrpSpPr>
          <a:grpSpLocks/>
        </xdr:cNvGrpSpPr>
      </xdr:nvGrpSpPr>
      <xdr:grpSpPr>
        <a:xfrm>
          <a:off x="5400675" y="733425"/>
          <a:ext cx="4267200" cy="1524000"/>
          <a:chOff x="567" y="77"/>
          <a:chExt cx="448" cy="160"/>
        </a:xfrm>
        <a:solidFill>
          <a:srgbClr val="FFFFFF"/>
        </a:solidFill>
      </xdr:grpSpPr>
      <xdr:sp>
        <xdr:nvSpPr>
          <xdr:cNvPr id="32" name="Rectangle 59"/>
          <xdr:cNvSpPr>
            <a:spLocks/>
          </xdr:cNvSpPr>
        </xdr:nvSpPr>
        <xdr:spPr>
          <a:xfrm>
            <a:off x="938" y="113"/>
            <a:ext cx="45" cy="11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Rectangle 60"/>
          <xdr:cNvSpPr>
            <a:spLocks/>
          </xdr:cNvSpPr>
        </xdr:nvSpPr>
        <xdr:spPr>
          <a:xfrm>
            <a:off x="940" y="140"/>
            <a:ext cx="46" cy="10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Rectangle 61"/>
          <xdr:cNvSpPr>
            <a:spLocks/>
          </xdr:cNvSpPr>
        </xdr:nvSpPr>
        <xdr:spPr>
          <a:xfrm>
            <a:off x="932" y="166"/>
            <a:ext cx="45" cy="8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Rectangle 1"/>
          <xdr:cNvSpPr>
            <a:spLocks/>
          </xdr:cNvSpPr>
        </xdr:nvSpPr>
        <xdr:spPr>
          <a:xfrm>
            <a:off x="660" y="164"/>
            <a:ext cx="302" cy="12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AutoShape 2"/>
          <xdr:cNvSpPr>
            <a:spLocks/>
          </xdr:cNvSpPr>
        </xdr:nvSpPr>
        <xdr:spPr>
          <a:xfrm rot="16200000" flipH="1">
            <a:off x="651" y="189"/>
            <a:ext cx="339" cy="11"/>
          </a:xfrm>
          <a:prstGeom prst="trapezoid">
            <a:avLst>
              <a:gd name="adj" fmla="val -4546"/>
            </a:avLst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Rectangle 3"/>
          <xdr:cNvSpPr>
            <a:spLocks/>
          </xdr:cNvSpPr>
        </xdr:nvSpPr>
        <xdr:spPr>
          <a:xfrm>
            <a:off x="609" y="111"/>
            <a:ext cx="353" cy="15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Rectangle 4"/>
          <xdr:cNvSpPr>
            <a:spLocks/>
          </xdr:cNvSpPr>
        </xdr:nvSpPr>
        <xdr:spPr>
          <a:xfrm>
            <a:off x="965" y="111"/>
            <a:ext cx="28" cy="15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Rectangle 5"/>
          <xdr:cNvSpPr>
            <a:spLocks/>
          </xdr:cNvSpPr>
        </xdr:nvSpPr>
        <xdr:spPr>
          <a:xfrm>
            <a:off x="965" y="164"/>
            <a:ext cx="28" cy="12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AutoShape 6"/>
          <xdr:cNvSpPr>
            <a:spLocks/>
          </xdr:cNvSpPr>
        </xdr:nvSpPr>
        <xdr:spPr>
          <a:xfrm rot="5400000">
            <a:off x="630" y="145"/>
            <a:ext cx="12" cy="50"/>
          </a:xfrm>
          <a:prstGeom prst="trapezoid">
            <a:avLst>
              <a:gd name="adj" fmla="val -34615"/>
            </a:avLst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AutoShape 17"/>
          <xdr:cNvSpPr>
            <a:spLocks/>
          </xdr:cNvSpPr>
        </xdr:nvSpPr>
        <xdr:spPr>
          <a:xfrm rot="5400000">
            <a:off x="625" y="175"/>
            <a:ext cx="11" cy="40"/>
          </a:xfrm>
          <a:prstGeom prst="trapezoid">
            <a:avLst>
              <a:gd name="adj" fmla="val -34615"/>
            </a:avLst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25"/>
          <xdr:cNvSpPr>
            <a:spLocks/>
          </xdr:cNvSpPr>
        </xdr:nvSpPr>
        <xdr:spPr>
          <a:xfrm flipV="1">
            <a:off x="965" y="80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26"/>
          <xdr:cNvSpPr>
            <a:spLocks/>
          </xdr:cNvSpPr>
        </xdr:nvSpPr>
        <xdr:spPr>
          <a:xfrm flipV="1">
            <a:off x="992" y="80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27"/>
          <xdr:cNvSpPr>
            <a:spLocks/>
          </xdr:cNvSpPr>
        </xdr:nvSpPr>
        <xdr:spPr>
          <a:xfrm flipH="1">
            <a:off x="992" y="87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28"/>
          <xdr:cNvSpPr>
            <a:spLocks/>
          </xdr:cNvSpPr>
        </xdr:nvSpPr>
        <xdr:spPr>
          <a:xfrm>
            <a:off x="940" y="86"/>
            <a:ext cx="2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TextBox 29"/>
          <xdr:cNvSpPr txBox="1">
            <a:spLocks noChangeArrowheads="1"/>
          </xdr:cNvSpPr>
        </xdr:nvSpPr>
        <xdr:spPr>
          <a:xfrm>
            <a:off x="966" y="78"/>
            <a:ext cx="25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Ｐ</a:t>
            </a:r>
          </a:p>
        </xdr:txBody>
      </xdr:sp>
      <xdr:grpSp>
        <xdr:nvGrpSpPr>
          <xdr:cNvPr id="47" name="Group 68"/>
          <xdr:cNvGrpSpPr>
            <a:grpSpLocks/>
          </xdr:cNvGrpSpPr>
        </xdr:nvGrpSpPr>
        <xdr:grpSpPr>
          <a:xfrm>
            <a:off x="586" y="206"/>
            <a:ext cx="92" cy="31"/>
            <a:chOff x="581" y="216"/>
            <a:chExt cx="92" cy="31"/>
          </a:xfrm>
          <a:solidFill>
            <a:srgbClr val="FFFFFF"/>
          </a:solidFill>
        </xdr:grpSpPr>
        <xdr:sp>
          <xdr:nvSpPr>
            <xdr:cNvPr id="48" name="Line 38"/>
            <xdr:cNvSpPr>
              <a:spLocks/>
            </xdr:cNvSpPr>
          </xdr:nvSpPr>
          <xdr:spPr>
            <a:xfrm flipV="1">
              <a:off x="608" y="218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9" name="Line 39"/>
            <xdr:cNvSpPr>
              <a:spLocks/>
            </xdr:cNvSpPr>
          </xdr:nvSpPr>
          <xdr:spPr>
            <a:xfrm flipV="1">
              <a:off x="649" y="219"/>
              <a:ext cx="0" cy="2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0" name="Line 40"/>
            <xdr:cNvSpPr>
              <a:spLocks/>
            </xdr:cNvSpPr>
          </xdr:nvSpPr>
          <xdr:spPr>
            <a:xfrm flipH="1">
              <a:off x="650" y="238"/>
              <a:ext cx="2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Line 41"/>
            <xdr:cNvSpPr>
              <a:spLocks/>
            </xdr:cNvSpPr>
          </xdr:nvSpPr>
          <xdr:spPr>
            <a:xfrm>
              <a:off x="581" y="237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TextBox 42"/>
            <xdr:cNvSpPr txBox="1">
              <a:spLocks noChangeArrowheads="1"/>
            </xdr:cNvSpPr>
          </xdr:nvSpPr>
          <xdr:spPr>
            <a:xfrm>
              <a:off x="611" y="216"/>
              <a:ext cx="33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900" b="0" i="0" u="none" baseline="0">
                  <a:latin typeface="ＭＳ Ｐゴシック"/>
                  <a:ea typeface="ＭＳ Ｐゴシック"/>
                  <a:cs typeface="ＭＳ Ｐゴシック"/>
                </a:rPr>
                <a:t>継手
長</a:t>
              </a:r>
            </a:p>
          </xdr:txBody>
        </xdr:sp>
      </xdr:grpSp>
      <xdr:sp>
        <xdr:nvSpPr>
          <xdr:cNvPr id="53" name="TextBox 44"/>
          <xdr:cNvSpPr txBox="1">
            <a:spLocks noChangeArrowheads="1"/>
          </xdr:cNvSpPr>
        </xdr:nvSpPr>
        <xdr:spPr>
          <a:xfrm>
            <a:off x="754" y="77"/>
            <a:ext cx="98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並継</a:t>
            </a: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
印籠継</a:t>
            </a:r>
          </a:p>
        </xdr:txBody>
      </xdr:sp>
      <xdr:sp>
        <xdr:nvSpPr>
          <xdr:cNvPr id="54" name="Rectangle 53"/>
          <xdr:cNvSpPr>
            <a:spLocks/>
          </xdr:cNvSpPr>
        </xdr:nvSpPr>
        <xdr:spPr>
          <a:xfrm>
            <a:off x="679" y="138"/>
            <a:ext cx="283" cy="14"/>
          </a:xfrm>
          <a:prstGeom prst="rect">
            <a:avLst/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Rectangle 54"/>
          <xdr:cNvSpPr>
            <a:spLocks/>
          </xdr:cNvSpPr>
        </xdr:nvSpPr>
        <xdr:spPr>
          <a:xfrm>
            <a:off x="965" y="138"/>
            <a:ext cx="28" cy="14"/>
          </a:xfrm>
          <a:prstGeom prst="rect">
            <a:avLst/>
          </a:prstGeom>
          <a:gradFill rotWithShape="1">
            <a:gsLst>
              <a:gs pos="0">
                <a:srgbClr val="754600"/>
              </a:gs>
              <a:gs pos="50000">
                <a:srgbClr val="FF9900"/>
              </a:gs>
              <a:gs pos="100000">
                <a:srgbClr val="7546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AutoShape 55"/>
          <xdr:cNvSpPr>
            <a:spLocks/>
          </xdr:cNvSpPr>
        </xdr:nvSpPr>
        <xdr:spPr>
          <a:xfrm rot="5400000">
            <a:off x="638" y="110"/>
            <a:ext cx="14" cy="70"/>
          </a:xfrm>
          <a:prstGeom prst="trapezoid">
            <a:avLst>
              <a:gd name="adj" fmla="val -34615"/>
            </a:avLst>
          </a:prstGeom>
          <a:gradFill rotWithShape="1">
            <a:gsLst>
              <a:gs pos="0">
                <a:srgbClr val="FF9900"/>
              </a:gs>
              <a:gs pos="50000">
                <a:srgbClr val="FFFF99"/>
              </a:gs>
              <a:gs pos="100000">
                <a:srgbClr val="FF99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TextBox 75"/>
          <xdr:cNvSpPr txBox="1">
            <a:spLocks noChangeArrowheads="1"/>
          </xdr:cNvSpPr>
        </xdr:nvSpPr>
        <xdr:spPr>
          <a:xfrm>
            <a:off x="573" y="186"/>
            <a:ext cx="39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トップ</a:t>
            </a:r>
          </a:p>
        </xdr:txBody>
      </xdr:sp>
      <xdr:sp>
        <xdr:nvSpPr>
          <xdr:cNvPr id="58" name="TextBox 76"/>
          <xdr:cNvSpPr txBox="1">
            <a:spLocks noChangeArrowheads="1"/>
          </xdr:cNvSpPr>
        </xdr:nvSpPr>
        <xdr:spPr>
          <a:xfrm>
            <a:off x="575" y="161"/>
            <a:ext cx="3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２番</a:t>
            </a:r>
          </a:p>
        </xdr:txBody>
      </xdr:sp>
      <xdr:sp>
        <xdr:nvSpPr>
          <xdr:cNvPr id="59" name="TextBox 79"/>
          <xdr:cNvSpPr txBox="1">
            <a:spLocks noChangeArrowheads="1"/>
          </xdr:cNvSpPr>
        </xdr:nvSpPr>
        <xdr:spPr>
          <a:xfrm>
            <a:off x="573" y="137"/>
            <a:ext cx="3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３番</a:t>
            </a:r>
          </a:p>
        </xdr:txBody>
      </xdr:sp>
      <xdr:sp>
        <xdr:nvSpPr>
          <xdr:cNvPr id="60" name="TextBox 87"/>
          <xdr:cNvSpPr txBox="1">
            <a:spLocks noChangeArrowheads="1"/>
          </xdr:cNvSpPr>
        </xdr:nvSpPr>
        <xdr:spPr>
          <a:xfrm>
            <a:off x="567" y="109"/>
            <a:ext cx="40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バット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9"/>
  <sheetViews>
    <sheetView showGridLines="0" tabSelected="1" zoomScale="75" zoomScaleNormal="75" workbookViewId="0" topLeftCell="A7">
      <selection activeCell="D22" sqref="D22"/>
    </sheetView>
  </sheetViews>
  <sheetFormatPr defaultColWidth="9.00390625" defaultRowHeight="13.5"/>
  <cols>
    <col min="1" max="1" width="1.625" style="0" customWidth="1"/>
    <col min="2" max="2" width="13.50390625" style="0" customWidth="1"/>
    <col min="3" max="4" width="10.625" style="0" customWidth="1"/>
    <col min="5" max="5" width="8.375" style="0" customWidth="1"/>
    <col min="6" max="8" width="10.625" style="0" customWidth="1"/>
    <col min="9" max="9" width="6.125" style="0" customWidth="1"/>
    <col min="10" max="14" width="10.625" style="0" customWidth="1"/>
  </cols>
  <sheetData>
    <row r="1" ht="14.25">
      <c r="B1" s="51" t="s">
        <v>42</v>
      </c>
    </row>
    <row r="2" spans="2:7" ht="24">
      <c r="B2" s="28" t="s">
        <v>27</v>
      </c>
      <c r="G2" t="s">
        <v>43</v>
      </c>
    </row>
    <row r="3" ht="14.25" customHeight="1">
      <c r="B3" s="27"/>
    </row>
    <row r="16" spans="2:8" ht="15" thickBot="1">
      <c r="B16" s="38" t="s">
        <v>31</v>
      </c>
      <c r="C16" s="39"/>
      <c r="D16" s="39"/>
      <c r="E16" s="39"/>
      <c r="F16" s="39"/>
      <c r="G16" s="39"/>
      <c r="H16" s="39"/>
    </row>
    <row r="17" spans="2:10" ht="14.25" thickBot="1">
      <c r="B17" s="40"/>
      <c r="C17" s="30"/>
      <c r="D17" s="30"/>
      <c r="E17" s="30"/>
      <c r="F17" s="30"/>
      <c r="G17" s="30"/>
      <c r="H17" s="31"/>
      <c r="J17" t="s">
        <v>23</v>
      </c>
    </row>
    <row r="18" spans="2:13" ht="14.25" thickBot="1">
      <c r="B18" s="32" t="s">
        <v>16</v>
      </c>
      <c r="C18" s="37">
        <v>7</v>
      </c>
      <c r="D18" s="29" t="s">
        <v>0</v>
      </c>
      <c r="E18" s="29" t="s">
        <v>24</v>
      </c>
      <c r="F18" s="29"/>
      <c r="G18" s="29"/>
      <c r="H18" s="33"/>
      <c r="J18" s="24"/>
      <c r="K18" s="9" t="s">
        <v>8</v>
      </c>
      <c r="L18" s="9" t="s">
        <v>10</v>
      </c>
      <c r="M18" s="10" t="s">
        <v>9</v>
      </c>
    </row>
    <row r="19" spans="2:13" ht="13.5">
      <c r="B19" s="32"/>
      <c r="C19" s="37">
        <v>6</v>
      </c>
      <c r="D19" s="29" t="s">
        <v>1</v>
      </c>
      <c r="E19" s="29" t="s">
        <v>25</v>
      </c>
      <c r="F19" s="29"/>
      <c r="G19" s="29"/>
      <c r="H19" s="33"/>
      <c r="J19" s="20" t="s">
        <v>22</v>
      </c>
      <c r="K19" s="21">
        <f>IF(C18&lt;&gt;"",C18*30.48+C19*2.54,C20)</f>
        <v>228.60000000000002</v>
      </c>
      <c r="L19" s="22">
        <f aca="true" t="shared" si="0" ref="L19:L24">INT(K19/30.48)</f>
        <v>7</v>
      </c>
      <c r="M19" s="23">
        <f aca="true" t="shared" si="1" ref="M19:M24">(K19-(L19*30.48))/2.54</f>
        <v>6.0000000000000036</v>
      </c>
    </row>
    <row r="20" spans="2:13" ht="13.5">
      <c r="B20" s="32"/>
      <c r="C20" s="37"/>
      <c r="D20" s="29" t="s">
        <v>2</v>
      </c>
      <c r="E20" s="29"/>
      <c r="F20" s="29"/>
      <c r="G20" s="29"/>
      <c r="H20" s="33"/>
      <c r="J20" s="15" t="s">
        <v>17</v>
      </c>
      <c r="K20" s="19">
        <f>C34+C28</f>
        <v>117.30000000000001</v>
      </c>
      <c r="L20" s="17">
        <f t="shared" si="0"/>
        <v>3</v>
      </c>
      <c r="M20" s="18">
        <f t="shared" si="1"/>
        <v>10.18110236220473</v>
      </c>
    </row>
    <row r="21" spans="2:13" ht="13.5">
      <c r="B21" s="32"/>
      <c r="C21" s="29"/>
      <c r="D21" s="29"/>
      <c r="E21" s="29"/>
      <c r="F21" s="29"/>
      <c r="G21" s="29"/>
      <c r="H21" s="33"/>
      <c r="J21" s="15" t="s">
        <v>18</v>
      </c>
      <c r="K21" s="19">
        <f>G34+C28</f>
        <v>80.86666666666667</v>
      </c>
      <c r="L21" s="17">
        <f t="shared" si="0"/>
        <v>2</v>
      </c>
      <c r="M21" s="18">
        <f t="shared" si="1"/>
        <v>7.837270341207351</v>
      </c>
    </row>
    <row r="22" spans="2:13" ht="13.5">
      <c r="B22" s="32" t="s">
        <v>33</v>
      </c>
      <c r="C22" s="37">
        <v>4</v>
      </c>
      <c r="D22" s="29" t="s">
        <v>2</v>
      </c>
      <c r="E22" s="29" t="s">
        <v>30</v>
      </c>
      <c r="F22" s="29"/>
      <c r="G22" s="29"/>
      <c r="H22" s="33"/>
      <c r="J22" s="15" t="s">
        <v>19</v>
      </c>
      <c r="K22" s="19">
        <f>K34+C28</f>
        <v>63.150000000000006</v>
      </c>
      <c r="L22" s="17">
        <f t="shared" si="0"/>
        <v>2</v>
      </c>
      <c r="M22" s="18">
        <f t="shared" si="1"/>
        <v>0.8622047244094507</v>
      </c>
    </row>
    <row r="23" spans="2:13" ht="13.5">
      <c r="B23" s="32" t="s">
        <v>34</v>
      </c>
      <c r="C23" s="37">
        <v>6</v>
      </c>
      <c r="D23" s="29"/>
      <c r="E23" s="29"/>
      <c r="F23" s="29"/>
      <c r="G23" s="29"/>
      <c r="H23" s="33"/>
      <c r="J23" s="15" t="s">
        <v>20</v>
      </c>
      <c r="K23" s="19">
        <f>C41+C28</f>
        <v>52.92</v>
      </c>
      <c r="L23" s="17">
        <f t="shared" si="0"/>
        <v>1</v>
      </c>
      <c r="M23" s="18">
        <f t="shared" si="1"/>
        <v>8.834645669291339</v>
      </c>
    </row>
    <row r="24" spans="2:13" ht="14.25" thickBot="1">
      <c r="B24" s="32" t="s">
        <v>35</v>
      </c>
      <c r="C24" s="37">
        <v>8</v>
      </c>
      <c r="D24" s="29"/>
      <c r="E24" s="29"/>
      <c r="F24" s="29"/>
      <c r="G24" s="29"/>
      <c r="H24" s="33"/>
      <c r="J24" s="44" t="s">
        <v>21</v>
      </c>
      <c r="K24" s="45">
        <f>G41+C28</f>
        <v>46.43333333333334</v>
      </c>
      <c r="L24" s="46">
        <f t="shared" si="0"/>
        <v>1</v>
      </c>
      <c r="M24" s="47">
        <f t="shared" si="1"/>
        <v>6.280839895013124</v>
      </c>
    </row>
    <row r="25" spans="2:13" ht="13.5">
      <c r="B25" s="32" t="s">
        <v>36</v>
      </c>
      <c r="C25" s="37">
        <v>10</v>
      </c>
      <c r="D25" s="29"/>
      <c r="E25" s="29"/>
      <c r="F25" s="29"/>
      <c r="G25" s="29"/>
      <c r="H25" s="33"/>
      <c r="J25" s="48"/>
      <c r="K25" s="49"/>
      <c r="L25" s="50"/>
      <c r="M25" s="50"/>
    </row>
    <row r="26" spans="2:13" ht="13.5">
      <c r="B26" s="32" t="s">
        <v>37</v>
      </c>
      <c r="C26" s="37">
        <v>12</v>
      </c>
      <c r="D26" s="29"/>
      <c r="E26" s="29"/>
      <c r="F26" s="29"/>
      <c r="G26" s="29"/>
      <c r="H26" s="33"/>
      <c r="J26" s="2"/>
      <c r="K26" s="25"/>
      <c r="L26" s="26"/>
      <c r="M26" s="26"/>
    </row>
    <row r="27" spans="2:13" ht="13.5">
      <c r="B27" s="32"/>
      <c r="C27" s="29"/>
      <c r="D27" s="29"/>
      <c r="E27" s="29"/>
      <c r="F27" s="29"/>
      <c r="G27" s="29"/>
      <c r="H27" s="33"/>
      <c r="J27" s="2"/>
      <c r="K27" s="25"/>
      <c r="L27" s="26"/>
      <c r="M27" s="26"/>
    </row>
    <row r="28" spans="2:13" ht="13.5">
      <c r="B28" s="32" t="s">
        <v>26</v>
      </c>
      <c r="C28" s="37">
        <v>2</v>
      </c>
      <c r="D28" s="29" t="s">
        <v>2</v>
      </c>
      <c r="E28" s="29" t="s">
        <v>32</v>
      </c>
      <c r="F28" s="29"/>
      <c r="G28" s="29"/>
      <c r="H28" s="33"/>
      <c r="J28" s="2"/>
      <c r="K28" s="25"/>
      <c r="L28" s="26"/>
      <c r="M28" s="26"/>
    </row>
    <row r="29" spans="2:13" ht="14.25" thickBot="1">
      <c r="B29" s="34"/>
      <c r="C29" s="35"/>
      <c r="D29" s="35"/>
      <c r="E29" s="35"/>
      <c r="F29" s="35"/>
      <c r="G29" s="35"/>
      <c r="H29" s="36"/>
      <c r="J29" s="2"/>
      <c r="K29" s="25"/>
      <c r="L29" s="26"/>
      <c r="M29" s="26"/>
    </row>
    <row r="30" spans="11:14" ht="13.5">
      <c r="K30" s="2"/>
      <c r="L30" s="25"/>
      <c r="M30" s="26"/>
      <c r="N30" s="26"/>
    </row>
    <row r="32" spans="2:10" ht="15" thickBot="1">
      <c r="B32" s="16" t="s">
        <v>11</v>
      </c>
      <c r="F32" s="16" t="s">
        <v>12</v>
      </c>
      <c r="J32" s="16" t="s">
        <v>13</v>
      </c>
    </row>
    <row r="33" spans="2:12" ht="14.25" thickBot="1">
      <c r="B33" s="11" t="s">
        <v>7</v>
      </c>
      <c r="C33" s="9" t="s">
        <v>5</v>
      </c>
      <c r="D33" s="10" t="s">
        <v>6</v>
      </c>
      <c r="E33" s="1"/>
      <c r="F33" s="11" t="s">
        <v>7</v>
      </c>
      <c r="G33" s="9" t="s">
        <v>5</v>
      </c>
      <c r="H33" s="10" t="s">
        <v>6</v>
      </c>
      <c r="I33" s="1"/>
      <c r="J33" s="11" t="s">
        <v>7</v>
      </c>
      <c r="K33" s="9" t="s">
        <v>5</v>
      </c>
      <c r="L33" s="10" t="s">
        <v>6</v>
      </c>
    </row>
    <row r="34" spans="2:12" ht="13.5">
      <c r="B34" s="12" t="s">
        <v>3</v>
      </c>
      <c r="C34" s="7">
        <f>(K$19+C$22-C$28)/2</f>
        <v>115.30000000000001</v>
      </c>
      <c r="D34" s="8">
        <f>C34</f>
        <v>115.30000000000001</v>
      </c>
      <c r="F34" s="12" t="s">
        <v>3</v>
      </c>
      <c r="G34" s="7">
        <f>G36+C22-C28</f>
        <v>78.86666666666667</v>
      </c>
      <c r="H34" s="8">
        <f>G34</f>
        <v>78.86666666666667</v>
      </c>
      <c r="J34" s="12" t="s">
        <v>3</v>
      </c>
      <c r="K34" s="7">
        <f>K37+C22-C28</f>
        <v>61.150000000000006</v>
      </c>
      <c r="L34" s="8">
        <f>K34</f>
        <v>61.150000000000006</v>
      </c>
    </row>
    <row r="35" spans="2:12" ht="14.25" thickBot="1">
      <c r="B35" s="13" t="s">
        <v>4</v>
      </c>
      <c r="C35" s="5">
        <f>(K$19-C$22+C$28)/2</f>
        <v>113.30000000000001</v>
      </c>
      <c r="D35" s="6">
        <f>C35+C$22</f>
        <v>117.30000000000001</v>
      </c>
      <c r="F35" s="14" t="s">
        <v>38</v>
      </c>
      <c r="G35" s="3">
        <f>G36+C22-C23-C28</f>
        <v>72.86666666666667</v>
      </c>
      <c r="H35" s="4">
        <f>G35+C23</f>
        <v>78.86666666666667</v>
      </c>
      <c r="J35" s="14" t="s">
        <v>39</v>
      </c>
      <c r="K35" s="3">
        <f>K37+C22-C24-C28</f>
        <v>53.150000000000006</v>
      </c>
      <c r="L35" s="4">
        <f>K35+C$24</f>
        <v>61.150000000000006</v>
      </c>
    </row>
    <row r="36" spans="6:12" ht="14.25" thickBot="1">
      <c r="F36" s="13" t="s">
        <v>4</v>
      </c>
      <c r="G36" s="5">
        <f>(K$19-2*C$22+C$23+2*C$28)/3</f>
        <v>76.86666666666667</v>
      </c>
      <c r="H36" s="6">
        <f>G36+C22</f>
        <v>80.86666666666667</v>
      </c>
      <c r="J36" s="14" t="s">
        <v>38</v>
      </c>
      <c r="K36" s="3">
        <f>K37+C22-C23-C28</f>
        <v>55.150000000000006</v>
      </c>
      <c r="L36" s="4">
        <f>K36+C$23</f>
        <v>61.150000000000006</v>
      </c>
    </row>
    <row r="37" spans="7:12" ht="14.25" thickBot="1">
      <c r="G37" s="41"/>
      <c r="J37" s="13" t="s">
        <v>4</v>
      </c>
      <c r="K37" s="5">
        <f>(K$19-3*C$22+C23+C24+3*C$28)/4</f>
        <v>59.150000000000006</v>
      </c>
      <c r="L37" s="6">
        <f>K37+C$22</f>
        <v>63.150000000000006</v>
      </c>
    </row>
    <row r="38" ht="13.5">
      <c r="K38" s="41"/>
    </row>
    <row r="39" spans="2:12" ht="15" thickBot="1">
      <c r="B39" s="16" t="s">
        <v>15</v>
      </c>
      <c r="F39" s="16" t="s">
        <v>14</v>
      </c>
      <c r="J39" s="42"/>
      <c r="K39" s="2"/>
      <c r="L39" s="2"/>
    </row>
    <row r="40" spans="2:12" ht="14.25" thickBot="1">
      <c r="B40" s="11" t="s">
        <v>7</v>
      </c>
      <c r="C40" s="9" t="s">
        <v>5</v>
      </c>
      <c r="D40" s="10" t="s">
        <v>6</v>
      </c>
      <c r="E40" s="1"/>
      <c r="F40" s="11" t="s">
        <v>7</v>
      </c>
      <c r="G40" s="9" t="s">
        <v>5</v>
      </c>
      <c r="H40" s="10" t="s">
        <v>6</v>
      </c>
      <c r="I40" s="1"/>
      <c r="J40" s="43"/>
      <c r="K40" s="43"/>
      <c r="L40" s="43"/>
    </row>
    <row r="41" spans="2:12" ht="13.5">
      <c r="B41" s="12" t="s">
        <v>3</v>
      </c>
      <c r="C41" s="7">
        <f>C45+C22-C28</f>
        <v>50.92</v>
      </c>
      <c r="D41" s="8">
        <f>C41</f>
        <v>50.92</v>
      </c>
      <c r="F41" s="12" t="s">
        <v>3</v>
      </c>
      <c r="G41" s="7">
        <f>G46+C22-C28</f>
        <v>44.43333333333334</v>
      </c>
      <c r="H41" s="8">
        <f>G41</f>
        <v>44.43333333333334</v>
      </c>
      <c r="J41" s="43"/>
      <c r="K41" s="25"/>
      <c r="L41" s="25"/>
    </row>
    <row r="42" spans="2:12" ht="13.5">
      <c r="B42" s="14" t="s">
        <v>40</v>
      </c>
      <c r="C42" s="3">
        <f>C45+C22-C25-C28</f>
        <v>40.92</v>
      </c>
      <c r="D42" s="4">
        <f>C42+C25</f>
        <v>50.92</v>
      </c>
      <c r="F42" s="14" t="s">
        <v>41</v>
      </c>
      <c r="G42" s="3">
        <f>G46+C22-C26-C28</f>
        <v>32.43333333333334</v>
      </c>
      <c r="H42" s="4">
        <f>G42+C26</f>
        <v>44.43333333333334</v>
      </c>
      <c r="J42" s="43"/>
      <c r="K42" s="25"/>
      <c r="L42" s="25"/>
    </row>
    <row r="43" spans="2:12" ht="13.5">
      <c r="B43" s="14" t="s">
        <v>39</v>
      </c>
      <c r="C43" s="3">
        <f>C45+C22-C24-C28</f>
        <v>42.92</v>
      </c>
      <c r="D43" s="4">
        <f>C43+C24</f>
        <v>50.92</v>
      </c>
      <c r="F43" s="14" t="s">
        <v>40</v>
      </c>
      <c r="G43" s="3">
        <f>G46+C22-C25-C28</f>
        <v>34.43333333333334</v>
      </c>
      <c r="H43" s="4">
        <f>G43+C25</f>
        <v>44.43333333333334</v>
      </c>
      <c r="J43" s="43"/>
      <c r="K43" s="25"/>
      <c r="L43" s="25"/>
    </row>
    <row r="44" spans="2:12" ht="13.5">
      <c r="B44" s="14" t="s">
        <v>38</v>
      </c>
      <c r="C44" s="3">
        <f>C45+C22-C23-C28</f>
        <v>44.92</v>
      </c>
      <c r="D44" s="4">
        <f>C44+C23</f>
        <v>50.92</v>
      </c>
      <c r="F44" s="14" t="s">
        <v>39</v>
      </c>
      <c r="G44" s="3">
        <f>G46+C22-C24-C28</f>
        <v>36.43333333333334</v>
      </c>
      <c r="H44" s="4">
        <f>G44+C24</f>
        <v>44.43333333333334</v>
      </c>
      <c r="J44" s="43"/>
      <c r="K44" s="25"/>
      <c r="L44" s="25"/>
    </row>
    <row r="45" spans="2:12" ht="14.25" thickBot="1">
      <c r="B45" s="13" t="s">
        <v>4</v>
      </c>
      <c r="C45" s="5">
        <f>(K$19-4*C$22+C23+C24+C25+4*C$28)/5</f>
        <v>48.92</v>
      </c>
      <c r="D45" s="6">
        <f>C45+C22</f>
        <v>52.92</v>
      </c>
      <c r="F45" s="14" t="s">
        <v>38</v>
      </c>
      <c r="G45" s="3">
        <f>G46+C22-C23-C28</f>
        <v>38.43333333333334</v>
      </c>
      <c r="H45" s="4">
        <f>G45+C23</f>
        <v>44.43333333333334</v>
      </c>
      <c r="J45" s="43"/>
      <c r="K45" s="25"/>
      <c r="L45" s="25"/>
    </row>
    <row r="46" spans="3:12" ht="14.25" thickBot="1">
      <c r="C46" s="41"/>
      <c r="F46" s="13" t="s">
        <v>4</v>
      </c>
      <c r="G46" s="5">
        <f>(K$19-5*C$22+C23+C24+C25+C26+5*C$28)/6</f>
        <v>42.43333333333334</v>
      </c>
      <c r="H46" s="6">
        <f>G46+C22</f>
        <v>46.43333333333334</v>
      </c>
      <c r="J46" s="43"/>
      <c r="K46" s="25"/>
      <c r="L46" s="25"/>
    </row>
    <row r="47" spans="7:12" ht="13.5">
      <c r="G47" s="41"/>
      <c r="J47" s="43"/>
      <c r="K47" s="25"/>
      <c r="L47" s="25"/>
    </row>
    <row r="48" ht="13.5">
      <c r="B48" t="s">
        <v>28</v>
      </c>
    </row>
    <row r="49" ht="13.5">
      <c r="B49" t="s">
        <v>29</v>
      </c>
    </row>
  </sheetData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岩井</cp:lastModifiedBy>
  <cp:lastPrinted>2003-05-29T06:38:53Z</cp:lastPrinted>
  <dcterms:created xsi:type="dcterms:W3CDTF">2003-05-29T01:38:06Z</dcterms:created>
  <dcterms:modified xsi:type="dcterms:W3CDTF">2006-03-13T08:48:22Z</dcterms:modified>
  <cp:category/>
  <cp:version/>
  <cp:contentType/>
  <cp:contentStatus/>
</cp:coreProperties>
</file>